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bookViews>
    <workbookView xWindow="-105" yWindow="-105" windowWidth="19425" windowHeight="10425" activeTab="1"/>
  </bookViews>
  <sheets>
    <sheet name="E. coli" sheetId="3" r:id="rId1"/>
    <sheet name="Graf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3" l="1"/>
  <c r="P7" i="3" s="1"/>
  <c r="N6" i="3"/>
  <c r="P6" i="3" s="1"/>
  <c r="P8" i="3"/>
  <c r="R8" i="3" s="1"/>
  <c r="P9" i="3"/>
  <c r="P10" i="3"/>
  <c r="P11" i="3"/>
  <c r="P12" i="3"/>
  <c r="P13" i="3"/>
  <c r="P14" i="3"/>
  <c r="P15" i="3"/>
  <c r="P16" i="3"/>
  <c r="P17" i="3"/>
  <c r="P18" i="3"/>
  <c r="P19" i="3"/>
  <c r="O8" i="3"/>
  <c r="O11" i="3"/>
  <c r="O14" i="3"/>
  <c r="O17" i="3"/>
  <c r="K8" i="3"/>
  <c r="Q14" i="3" l="1"/>
  <c r="R11" i="3"/>
  <c r="Q11" i="3"/>
  <c r="R17" i="3"/>
  <c r="R14" i="3"/>
  <c r="Q17" i="3"/>
  <c r="Q8" i="3"/>
  <c r="N5" i="3" l="1"/>
  <c r="P5" i="3" l="1"/>
  <c r="O5" i="3"/>
  <c r="R5" i="3" l="1"/>
  <c r="Q5" i="3"/>
</calcChain>
</file>

<file path=xl/sharedStrings.xml><?xml version="1.0" encoding="utf-8"?>
<sst xmlns="http://schemas.openxmlformats.org/spreadsheetml/2006/main" count="63" uniqueCount="44">
  <si>
    <t>SOJ</t>
  </si>
  <si>
    <t>MC1</t>
  </si>
  <si>
    <t>paralela</t>
  </si>
  <si>
    <t>CFU/ml</t>
  </si>
  <si>
    <r>
      <t xml:space="preserve">RAPID (selektivna podloga za </t>
    </r>
    <r>
      <rPr>
        <b/>
        <i/>
        <sz val="11"/>
        <color theme="1"/>
        <rFont val="Calibri"/>
        <family val="2"/>
        <scheme val="minor"/>
      </rPr>
      <t>Escherichiu</t>
    </r>
    <r>
      <rPr>
        <b/>
        <sz val="11"/>
        <color theme="1"/>
        <rFont val="Calibri"/>
        <family val="2"/>
        <scheme val="minor"/>
      </rPr>
      <t>)</t>
    </r>
  </si>
  <si>
    <t>log CFU/mL</t>
  </si>
  <si>
    <t>10-2</t>
  </si>
  <si>
    <t>10-3</t>
  </si>
  <si>
    <t>10-4</t>
  </si>
  <si>
    <t>10-5</t>
  </si>
  <si>
    <t>10-6</t>
  </si>
  <si>
    <t>7, 9</t>
  </si>
  <si>
    <t>6, 8</t>
  </si>
  <si>
    <t>EPS</t>
  </si>
  <si>
    <t>74, 60</t>
  </si>
  <si>
    <t>64, 72</t>
  </si>
  <si>
    <t>55, 60</t>
  </si>
  <si>
    <t>27, 37</t>
  </si>
  <si>
    <t>64, 56</t>
  </si>
  <si>
    <t>56, 58</t>
  </si>
  <si>
    <t>44, 54</t>
  </si>
  <si>
    <t>5, 0</t>
  </si>
  <si>
    <t>43, 46</t>
  </si>
  <si>
    <t>60, 74</t>
  </si>
  <si>
    <t>57, 60</t>
  </si>
  <si>
    <t>38, 42</t>
  </si>
  <si>
    <t>broj poraslih kolonija</t>
  </si>
  <si>
    <t xml:space="preserve">CFU/mL </t>
  </si>
  <si>
    <t>MC1+EPS</t>
  </si>
  <si>
    <t>LOG</t>
  </si>
  <si>
    <t>početno ec</t>
  </si>
  <si>
    <t>st.dev.</t>
  </si>
  <si>
    <t>I</t>
  </si>
  <si>
    <t>II</t>
  </si>
  <si>
    <t>III</t>
  </si>
  <si>
    <t>73, 63</t>
  </si>
  <si>
    <r>
      <rPr>
        <b/>
        <i/>
        <sz val="11"/>
        <color theme="1"/>
        <rFont val="Calibri"/>
        <family val="2"/>
        <scheme val="minor"/>
      </rPr>
      <t>E. coli</t>
    </r>
    <r>
      <rPr>
        <b/>
        <sz val="11"/>
        <color theme="1"/>
        <rFont val="Calibri"/>
        <family val="2"/>
        <scheme val="minor"/>
      </rPr>
      <t xml:space="preserve"> prije adhezije</t>
    </r>
  </si>
  <si>
    <r>
      <rPr>
        <b/>
        <i/>
        <sz val="11"/>
        <color theme="1"/>
        <rFont val="Calibri"/>
        <family val="2"/>
        <scheme val="minor"/>
      </rPr>
      <t>E. coli</t>
    </r>
    <r>
      <rPr>
        <b/>
        <sz val="11"/>
        <color theme="1"/>
        <rFont val="Calibri"/>
        <family val="2"/>
        <scheme val="minor"/>
      </rPr>
      <t xml:space="preserve"> nakon adhezije</t>
    </r>
  </si>
  <si>
    <t>MC1 nakon adhezije</t>
  </si>
  <si>
    <t>MC1 + EPS nakon adhezije</t>
  </si>
  <si>
    <t>EPS nakon adhezije</t>
  </si>
  <si>
    <t>79, 81</t>
  </si>
  <si>
    <t>53, 73</t>
  </si>
  <si>
    <t>2, 6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</si>
</sst>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2" borderId="19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1" fontId="0" fillId="0" borderId="13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1" fontId="0" fillId="0" borderId="20" xfId="0" applyNumberForma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11" fontId="0" fillId="0" borderId="23" xfId="0" applyNumberFormat="1" applyFill="1" applyBorder="1" applyAlignment="1">
      <alignment horizontal="center" vertical="center"/>
    </xf>
    <xf numFmtId="11" fontId="0" fillId="0" borderId="25" xfId="0" applyNumberFormat="1" applyFill="1" applyBorder="1" applyAlignment="1">
      <alignment horizontal="center" vertical="center"/>
    </xf>
    <xf numFmtId="11" fontId="0" fillId="0" borderId="27" xfId="0" applyNumberFormat="1" applyFill="1" applyBorder="1" applyAlignment="1">
      <alignment horizontal="center" vertical="center"/>
    </xf>
    <xf numFmtId="11" fontId="0" fillId="0" borderId="26" xfId="0" applyNumberFormat="1" applyFill="1" applyBorder="1" applyAlignment="1">
      <alignment horizontal="center" vertical="center"/>
    </xf>
    <xf numFmtId="0" fontId="0" fillId="0" borderId="1" xfId="0" applyBorder="1"/>
    <xf numFmtId="0" fontId="2" fillId="2" borderId="1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11" fontId="4" fillId="0" borderId="26" xfId="0" applyNumberFormat="1" applyFont="1" applyFill="1" applyBorder="1" applyAlignment="1">
      <alignment horizontal="center" vertical="center"/>
    </xf>
    <xf numFmtId="11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1" fontId="0" fillId="2" borderId="3" xfId="0" applyNumberFormat="1" applyFill="1" applyBorder="1" applyAlignment="1">
      <alignment horizontal="center" vertical="center"/>
    </xf>
    <xf numFmtId="11" fontId="0" fillId="2" borderId="4" xfId="0" applyNumberFormat="1" applyFill="1" applyBorder="1" applyAlignment="1">
      <alignment horizontal="center" vertical="center"/>
    </xf>
    <xf numFmtId="11" fontId="0" fillId="2" borderId="5" xfId="0" applyNumberForma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11" fontId="0" fillId="0" borderId="30" xfId="0" applyNumberFormat="1" applyFill="1" applyBorder="1" applyAlignment="1">
      <alignment horizontal="center" vertical="center"/>
    </xf>
    <xf numFmtId="11" fontId="0" fillId="2" borderId="15" xfId="0" applyNumberForma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11" fontId="0" fillId="0" borderId="33" xfId="0" applyNumberFormat="1" applyFill="1" applyBorder="1" applyAlignment="1">
      <alignment horizontal="center" vertical="center"/>
    </xf>
    <xf numFmtId="11" fontId="0" fillId="0" borderId="31" xfId="0" applyNumberFormat="1" applyFill="1" applyBorder="1" applyAlignment="1">
      <alignment horizontal="center" vertical="center"/>
    </xf>
    <xf numFmtId="11" fontId="0" fillId="0" borderId="32" xfId="0" applyNumberForma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11" fontId="0" fillId="0" borderId="36" xfId="0" applyNumberFormat="1" applyFill="1" applyBorder="1" applyAlignment="1">
      <alignment horizontal="center" vertical="center"/>
    </xf>
    <xf numFmtId="11" fontId="0" fillId="0" borderId="34" xfId="0" applyNumberForma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1" fontId="0" fillId="2" borderId="1" xfId="0" applyNumberFormat="1" applyFill="1" applyBorder="1" applyAlignment="1">
      <alignment horizontal="center"/>
    </xf>
    <xf numFmtId="11" fontId="0" fillId="2" borderId="28" xfId="0" applyNumberFormat="1" applyFill="1" applyBorder="1" applyAlignment="1">
      <alignment horizontal="center"/>
    </xf>
    <xf numFmtId="11" fontId="0" fillId="2" borderId="15" xfId="0" applyNumberFormat="1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11" fontId="0" fillId="2" borderId="3" xfId="0" applyNumberFormat="1" applyFill="1" applyBorder="1" applyAlignment="1">
      <alignment vertical="center"/>
    </xf>
    <xf numFmtId="11" fontId="0" fillId="2" borderId="5" xfId="0" applyNumberFormat="1" applyFill="1" applyBorder="1" applyAlignment="1">
      <alignment vertical="center"/>
    </xf>
    <xf numFmtId="11" fontId="0" fillId="2" borderId="15" xfId="0" applyNumberFormat="1" applyFill="1" applyBorder="1" applyAlignment="1">
      <alignment vertical="center"/>
    </xf>
    <xf numFmtId="11" fontId="0" fillId="2" borderId="26" xfId="0" applyNumberFormat="1" applyFill="1" applyBorder="1" applyAlignment="1">
      <alignment horizontal="center" vertical="center"/>
    </xf>
    <xf numFmtId="11" fontId="0" fillId="2" borderId="25" xfId="0" applyNumberFormat="1" applyFill="1" applyBorder="1" applyAlignment="1">
      <alignment horizontal="center" vertical="center"/>
    </xf>
    <xf numFmtId="11" fontId="0" fillId="2" borderId="27" xfId="0" applyNumberFormat="1" applyFill="1" applyBorder="1" applyAlignment="1">
      <alignment horizontal="center" vertical="center"/>
    </xf>
    <xf numFmtId="11" fontId="0" fillId="0" borderId="12" xfId="0" applyNumberFormat="1" applyFill="1" applyBorder="1" applyAlignment="1">
      <alignment horizontal="center" vertical="center"/>
    </xf>
    <xf numFmtId="11" fontId="0" fillId="0" borderId="14" xfId="0" applyNumberFormat="1" applyFill="1" applyBorder="1" applyAlignment="1">
      <alignment horizontal="center" vertical="center"/>
    </xf>
    <xf numFmtId="11" fontId="0" fillId="0" borderId="21" xfId="0" applyNumberFormat="1" applyFill="1" applyBorder="1" applyAlignment="1">
      <alignment horizontal="center" vertical="center"/>
    </xf>
    <xf numFmtId="11" fontId="0" fillId="0" borderId="24" xfId="0" applyNumberFormat="1" applyFill="1" applyBorder="1" applyAlignment="1">
      <alignment horizontal="center" vertical="center"/>
    </xf>
    <xf numFmtId="11" fontId="0" fillId="2" borderId="16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E. coli bez predinkubacije s BMK</c:v>
          </c:tx>
          <c:spPr>
            <a:solidFill>
              <a:srgbClr val="00206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Graf!$E$3:$E$5</c:f>
              <c:numCache>
                <c:formatCode>General</c:formatCode>
                <c:ptCount val="3"/>
                <c:pt idx="0">
                  <c:v>7.6991089119052587</c:v>
                </c:pt>
                <c:pt idx="1">
                  <c:v>7.6991089119052587</c:v>
                </c:pt>
                <c:pt idx="2">
                  <c:v>7.6991089119052587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68-48E9-AF44-786D816932BF}"/>
            </c:ext>
          </c:extLst>
        </c:ser>
        <c:ser>
          <c:idx val="0"/>
          <c:order val="1"/>
          <c:tx>
            <c:v>E. coli nakon predinkubacije s BMK/EPS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Graf!$C$3:$C$5</c:f>
              <c:strCache>
                <c:ptCount val="3"/>
                <c:pt idx="0">
                  <c:v>MC1</c:v>
                </c:pt>
                <c:pt idx="1">
                  <c:v>MC1+EPS</c:v>
                </c:pt>
                <c:pt idx="2">
                  <c:v>EPS</c:v>
                </c:pt>
              </c:strCache>
            </c:strRef>
          </c:cat>
          <c:val>
            <c:numRef>
              <c:f>Graf!$D$3:$D$5</c:f>
              <c:numCache>
                <c:formatCode>General</c:formatCode>
                <c:ptCount val="3"/>
                <c:pt idx="0">
                  <c:v>6.7414073953615494</c:v>
                </c:pt>
                <c:pt idx="1">
                  <c:v>6.2907916074512649</c:v>
                </c:pt>
                <c:pt idx="2">
                  <c:v>6.7339082567054591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8-48E9-AF44-786D81693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29724111"/>
        <c:axId val="1929724943"/>
      </c:barChart>
      <c:catAx>
        <c:axId val="1929724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929724943"/>
        <c:crosses val="autoZero"/>
        <c:auto val="1"/>
        <c:lblAlgn val="ctr"/>
        <c:lblOffset val="100"/>
        <c:noMultiLvlLbl val="0"/>
      </c:catAx>
      <c:valAx>
        <c:axId val="192972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log CFU/mL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929724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0</xdr:row>
      <xdr:rowOff>185737</xdr:rowOff>
    </xdr:from>
    <xdr:to>
      <xdr:col>14</xdr:col>
      <xdr:colOff>295275</xdr:colOff>
      <xdr:row>15</xdr:row>
      <xdr:rowOff>71437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N23" sqref="N23"/>
    </sheetView>
  </sheetViews>
  <sheetFormatPr defaultRowHeight="15" x14ac:dyDescent="0.25"/>
  <cols>
    <col min="1" max="1" width="3" customWidth="1"/>
    <col min="2" max="2" width="12.42578125" customWidth="1"/>
    <col min="3" max="3" width="8.28515625" customWidth="1"/>
  </cols>
  <sheetData>
    <row r="1" spans="1:18" ht="15.75" thickBot="1" x14ac:dyDescent="0.3"/>
    <row r="2" spans="1:18" ht="15.75" thickBot="1" x14ac:dyDescent="0.3">
      <c r="A2" s="23"/>
      <c r="B2" s="36" t="s">
        <v>0</v>
      </c>
      <c r="C2" s="39" t="s">
        <v>4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1"/>
    </row>
    <row r="3" spans="1:18" ht="15.75" customHeight="1" thickBot="1" x14ac:dyDescent="0.3">
      <c r="A3" s="23"/>
      <c r="B3" s="37"/>
      <c r="C3" s="42" t="s">
        <v>2</v>
      </c>
      <c r="D3" s="40" t="s">
        <v>26</v>
      </c>
      <c r="E3" s="40"/>
      <c r="F3" s="40"/>
      <c r="G3" s="40"/>
      <c r="H3" s="41"/>
      <c r="I3" s="40" t="s">
        <v>27</v>
      </c>
      <c r="J3" s="40"/>
      <c r="K3" s="40"/>
      <c r="L3" s="40"/>
      <c r="M3" s="40"/>
      <c r="N3" s="44" t="s">
        <v>3</v>
      </c>
      <c r="O3" s="44" t="s">
        <v>3</v>
      </c>
      <c r="P3" s="31" t="s">
        <v>5</v>
      </c>
      <c r="Q3" s="31" t="s">
        <v>5</v>
      </c>
      <c r="R3" s="31" t="s">
        <v>31</v>
      </c>
    </row>
    <row r="4" spans="1:18" ht="15.75" thickBot="1" x14ac:dyDescent="0.3">
      <c r="A4" s="23"/>
      <c r="B4" s="38"/>
      <c r="C4" s="43"/>
      <c r="D4" s="6" t="s">
        <v>6</v>
      </c>
      <c r="E4" s="7" t="s">
        <v>7</v>
      </c>
      <c r="F4" s="7" t="s">
        <v>8</v>
      </c>
      <c r="G4" s="7" t="s">
        <v>9</v>
      </c>
      <c r="H4" s="24" t="s">
        <v>10</v>
      </c>
      <c r="I4" s="8" t="s">
        <v>6</v>
      </c>
      <c r="J4" s="1" t="s">
        <v>7</v>
      </c>
      <c r="K4" s="5" t="s">
        <v>8</v>
      </c>
      <c r="L4" s="7" t="s">
        <v>9</v>
      </c>
      <c r="M4" s="7" t="s">
        <v>10</v>
      </c>
      <c r="N4" s="43"/>
      <c r="O4" s="43"/>
      <c r="P4" s="32"/>
      <c r="Q4" s="32"/>
      <c r="R4" s="32"/>
    </row>
    <row r="5" spans="1:18" ht="15" customHeight="1" x14ac:dyDescent="0.25">
      <c r="A5" s="23"/>
      <c r="B5" s="31" t="s">
        <v>36</v>
      </c>
      <c r="C5" s="48" t="s">
        <v>32</v>
      </c>
      <c r="D5" s="59"/>
      <c r="E5" s="59"/>
      <c r="F5" s="59"/>
      <c r="G5" s="59" t="s">
        <v>14</v>
      </c>
      <c r="H5" s="60" t="s">
        <v>11</v>
      </c>
      <c r="I5" s="61"/>
      <c r="J5" s="62"/>
      <c r="K5" s="62"/>
      <c r="L5" s="62">
        <v>670000000</v>
      </c>
      <c r="M5" s="62">
        <v>800000000</v>
      </c>
      <c r="N5" s="28">
        <f>AVERAGE(I5:M5)</f>
        <v>735000000</v>
      </c>
      <c r="O5" s="33">
        <f>AVERAGE(N5:N7)</f>
        <v>1611666666.6666667</v>
      </c>
      <c r="P5" s="67">
        <f>LOG(N5)</f>
        <v>8.8662873390841952</v>
      </c>
      <c r="Q5" s="33">
        <f>AVERAGE(P5:P7)</f>
        <v>9.0887978031709142</v>
      </c>
      <c r="R5" s="45">
        <f>STDEV(P5:P7)</f>
        <v>0.37782645715121688</v>
      </c>
    </row>
    <row r="6" spans="1:18" ht="15" customHeight="1" x14ac:dyDescent="0.25">
      <c r="A6" s="23"/>
      <c r="B6" s="49"/>
      <c r="C6" s="64" t="s">
        <v>33</v>
      </c>
      <c r="D6" s="63"/>
      <c r="E6" s="11"/>
      <c r="F6" s="11"/>
      <c r="G6" s="11" t="s">
        <v>41</v>
      </c>
      <c r="H6" s="12" t="s">
        <v>12</v>
      </c>
      <c r="I6" s="20"/>
      <c r="J6" s="13"/>
      <c r="K6" s="13"/>
      <c r="L6" s="13">
        <v>800000000</v>
      </c>
      <c r="M6" s="51">
        <v>700000000</v>
      </c>
      <c r="N6" s="52">
        <f>AVERAGE(L6:M6)</f>
        <v>750000000</v>
      </c>
      <c r="O6" s="34"/>
      <c r="P6" s="68">
        <f t="shared" ref="P6:P19" si="0">LOG(N6)</f>
        <v>8.8750612633917001</v>
      </c>
      <c r="Q6" s="34"/>
      <c r="R6" s="46"/>
    </row>
    <row r="7" spans="1:18" ht="15" customHeight="1" thickBot="1" x14ac:dyDescent="0.3">
      <c r="A7" s="23"/>
      <c r="B7" s="32"/>
      <c r="C7" s="65" t="s">
        <v>34</v>
      </c>
      <c r="D7" s="54"/>
      <c r="E7" s="54"/>
      <c r="F7" s="54"/>
      <c r="G7" s="54" t="s">
        <v>42</v>
      </c>
      <c r="H7" s="55" t="s">
        <v>43</v>
      </c>
      <c r="I7" s="56"/>
      <c r="J7" s="57"/>
      <c r="K7" s="57"/>
      <c r="L7" s="57">
        <v>6300000000</v>
      </c>
      <c r="M7" s="58">
        <v>400000000</v>
      </c>
      <c r="N7" s="52">
        <f>AVERAGE(L7:M7)</f>
        <v>3350000000</v>
      </c>
      <c r="O7" s="35"/>
      <c r="P7" s="66">
        <f t="shared" si="0"/>
        <v>9.5250448070368456</v>
      </c>
      <c r="Q7" s="35"/>
      <c r="R7" s="47"/>
    </row>
    <row r="8" spans="1:18" ht="15" customHeight="1" x14ac:dyDescent="0.25">
      <c r="A8" s="23"/>
      <c r="B8" s="29" t="s">
        <v>37</v>
      </c>
      <c r="C8" s="64" t="s">
        <v>32</v>
      </c>
      <c r="D8" s="17"/>
      <c r="E8" s="69"/>
      <c r="F8" s="17" t="s">
        <v>15</v>
      </c>
      <c r="G8" s="17"/>
      <c r="H8" s="18"/>
      <c r="I8" s="22"/>
      <c r="J8" s="19"/>
      <c r="K8" s="19">
        <f>68000000</f>
        <v>68000000</v>
      </c>
      <c r="L8" s="19"/>
      <c r="M8" s="19"/>
      <c r="N8" s="71">
        <v>68000000</v>
      </c>
      <c r="O8" s="33">
        <f t="shared" ref="O8" si="1">AVERAGE(N8:N10)</f>
        <v>52500000</v>
      </c>
      <c r="P8" s="71">
        <f t="shared" si="0"/>
        <v>7.8325089127062366</v>
      </c>
      <c r="Q8" s="33">
        <f t="shared" ref="Q8" si="2">AVERAGE(P8:P10)</f>
        <v>7.6991089119052587</v>
      </c>
      <c r="R8" s="45">
        <f t="shared" ref="R8" si="3">STDEV(P8:P10)</f>
        <v>0.17187642722498356</v>
      </c>
    </row>
    <row r="9" spans="1:18" x14ac:dyDescent="0.25">
      <c r="A9" s="23"/>
      <c r="B9" s="29"/>
      <c r="C9" s="50" t="s">
        <v>33</v>
      </c>
      <c r="D9" s="11"/>
      <c r="E9" s="70"/>
      <c r="F9" s="11" t="s">
        <v>16</v>
      </c>
      <c r="G9" s="11"/>
      <c r="H9" s="12"/>
      <c r="I9" s="20"/>
      <c r="J9" s="13"/>
      <c r="K9" s="13">
        <v>57500000</v>
      </c>
      <c r="L9" s="13"/>
      <c r="M9" s="13"/>
      <c r="N9" s="73">
        <v>57500000</v>
      </c>
      <c r="O9" s="34"/>
      <c r="P9" s="73">
        <f t="shared" si="0"/>
        <v>7.7596678446896306</v>
      </c>
      <c r="Q9" s="34"/>
      <c r="R9" s="46"/>
    </row>
    <row r="10" spans="1:18" ht="15.75" thickBot="1" x14ac:dyDescent="0.3">
      <c r="A10" s="23"/>
      <c r="B10" s="30"/>
      <c r="C10" s="53" t="s">
        <v>34</v>
      </c>
      <c r="D10" s="14"/>
      <c r="F10" s="14" t="s">
        <v>17</v>
      </c>
      <c r="G10" s="14"/>
      <c r="H10" s="15"/>
      <c r="I10" s="21"/>
      <c r="J10" s="16"/>
      <c r="K10" s="16">
        <v>32000000</v>
      </c>
      <c r="L10" s="16"/>
      <c r="M10" s="16"/>
      <c r="N10" s="72">
        <v>32000000</v>
      </c>
      <c r="O10" s="35"/>
      <c r="P10" s="81">
        <f t="shared" si="0"/>
        <v>7.5051499783199063</v>
      </c>
      <c r="Q10" s="35"/>
      <c r="R10" s="47"/>
    </row>
    <row r="11" spans="1:18" x14ac:dyDescent="0.25">
      <c r="A11" s="23"/>
      <c r="B11" s="29" t="s">
        <v>38</v>
      </c>
      <c r="C11" s="4" t="s">
        <v>32</v>
      </c>
      <c r="D11" s="17"/>
      <c r="E11" s="9" t="s">
        <v>18</v>
      </c>
      <c r="F11" s="17"/>
      <c r="G11" s="17"/>
      <c r="H11" s="18"/>
      <c r="I11" s="22"/>
      <c r="J11" s="19">
        <v>6000000</v>
      </c>
      <c r="K11" s="19"/>
      <c r="L11" s="19"/>
      <c r="M11" s="77"/>
      <c r="N11" s="74">
        <v>6000000</v>
      </c>
      <c r="O11" s="33">
        <f t="shared" ref="O11" si="4">AVERAGE(N11:N13)</f>
        <v>5533333.333333333</v>
      </c>
      <c r="P11" s="71">
        <f t="shared" si="0"/>
        <v>6.7781512503836439</v>
      </c>
      <c r="Q11" s="33">
        <f t="shared" ref="Q11" si="5">AVERAGE(P11:P13)</f>
        <v>6.7414073953615494</v>
      </c>
      <c r="R11" s="45">
        <f t="shared" ref="R11" si="6">STDEV(P11:P13)</f>
        <v>4.5727546992338122E-2</v>
      </c>
    </row>
    <row r="12" spans="1:18" x14ac:dyDescent="0.25">
      <c r="A12" s="23"/>
      <c r="B12" s="29"/>
      <c r="C12" s="2" t="s">
        <v>33</v>
      </c>
      <c r="D12" s="11"/>
      <c r="E12" s="11" t="s">
        <v>19</v>
      </c>
      <c r="F12" s="11"/>
      <c r="G12" s="11"/>
      <c r="H12" s="12"/>
      <c r="I12" s="20"/>
      <c r="J12" s="13">
        <v>5700000</v>
      </c>
      <c r="K12" s="13"/>
      <c r="L12" s="13"/>
      <c r="M12" s="78"/>
      <c r="N12" s="75">
        <v>5700000</v>
      </c>
      <c r="O12" s="34"/>
      <c r="P12" s="73">
        <f t="shared" si="0"/>
        <v>6.7558748556724915</v>
      </c>
      <c r="Q12" s="34"/>
      <c r="R12" s="46"/>
    </row>
    <row r="13" spans="1:18" ht="15.75" thickBot="1" x14ac:dyDescent="0.3">
      <c r="A13" s="23"/>
      <c r="B13" s="30"/>
      <c r="C13" s="3" t="s">
        <v>34</v>
      </c>
      <c r="D13" s="14"/>
      <c r="E13" s="14" t="s">
        <v>20</v>
      </c>
      <c r="F13" s="14"/>
      <c r="G13" s="14"/>
      <c r="H13" s="15"/>
      <c r="I13" s="21"/>
      <c r="J13" s="16">
        <v>4900000</v>
      </c>
      <c r="K13" s="16"/>
      <c r="L13" s="16"/>
      <c r="M13" s="79"/>
      <c r="N13" s="76">
        <v>4900000</v>
      </c>
      <c r="O13" s="35"/>
      <c r="P13" s="72">
        <f t="shared" si="0"/>
        <v>6.6901960800285138</v>
      </c>
      <c r="Q13" s="35"/>
      <c r="R13" s="47"/>
    </row>
    <row r="14" spans="1:18" x14ac:dyDescent="0.25">
      <c r="A14" s="23"/>
      <c r="B14" s="29" t="s">
        <v>39</v>
      </c>
      <c r="C14" s="4" t="s">
        <v>32</v>
      </c>
      <c r="D14" s="25"/>
      <c r="E14" s="9" t="s">
        <v>21</v>
      </c>
      <c r="F14" s="9"/>
      <c r="G14" s="9"/>
      <c r="H14" s="10"/>
      <c r="I14" s="27"/>
      <c r="J14" s="19">
        <v>250000</v>
      </c>
      <c r="K14" s="19"/>
      <c r="L14" s="19"/>
      <c r="M14" s="80"/>
      <c r="N14" s="74">
        <v>250000</v>
      </c>
      <c r="O14" s="33">
        <f t="shared" ref="O14" si="7">AVERAGE(N14:N16)</f>
        <v>3800000</v>
      </c>
      <c r="P14" s="71">
        <f t="shared" si="0"/>
        <v>5.3979400086720375</v>
      </c>
      <c r="Q14" s="33">
        <f t="shared" ref="Q14" si="8">AVERAGE(P14:P16)</f>
        <v>6.2907916074512649</v>
      </c>
      <c r="R14" s="45">
        <f t="shared" ref="R14" si="9">STDEV(P14:P16)</f>
        <v>0.77832102623594912</v>
      </c>
    </row>
    <row r="15" spans="1:18" x14ac:dyDescent="0.25">
      <c r="A15" s="23"/>
      <c r="B15" s="29"/>
      <c r="C15" s="2" t="s">
        <v>33</v>
      </c>
      <c r="D15" s="11"/>
      <c r="E15" s="11" t="s">
        <v>22</v>
      </c>
      <c r="F15" s="11"/>
      <c r="G15" s="11"/>
      <c r="H15" s="12"/>
      <c r="I15" s="20"/>
      <c r="J15" s="13">
        <v>4450000</v>
      </c>
      <c r="K15" s="13"/>
      <c r="L15" s="13"/>
      <c r="M15" s="78"/>
      <c r="N15" s="75">
        <v>4450000</v>
      </c>
      <c r="O15" s="34"/>
      <c r="P15" s="73">
        <f t="shared" si="0"/>
        <v>6.648360010980932</v>
      </c>
      <c r="Q15" s="34"/>
      <c r="R15" s="46"/>
    </row>
    <row r="16" spans="1:18" ht="15.75" thickBot="1" x14ac:dyDescent="0.3">
      <c r="A16" s="23"/>
      <c r="B16" s="30"/>
      <c r="C16" s="3" t="s">
        <v>34</v>
      </c>
      <c r="D16" s="14"/>
      <c r="E16" s="14" t="s">
        <v>23</v>
      </c>
      <c r="F16" s="14"/>
      <c r="G16" s="14"/>
      <c r="H16" s="15"/>
      <c r="I16" s="21"/>
      <c r="J16" s="16">
        <v>6700000</v>
      </c>
      <c r="K16" s="16"/>
      <c r="L16" s="16"/>
      <c r="M16" s="79"/>
      <c r="N16" s="76">
        <v>6700000</v>
      </c>
      <c r="O16" s="35"/>
      <c r="P16" s="72">
        <f t="shared" si="0"/>
        <v>6.826074802700826</v>
      </c>
      <c r="Q16" s="35"/>
      <c r="R16" s="47"/>
    </row>
    <row r="17" spans="1:18" x14ac:dyDescent="0.25">
      <c r="A17" s="23"/>
      <c r="B17" s="29" t="s">
        <v>40</v>
      </c>
      <c r="C17" s="4" t="s">
        <v>32</v>
      </c>
      <c r="D17" s="26"/>
      <c r="E17" s="17" t="s">
        <v>35</v>
      </c>
      <c r="F17" s="17"/>
      <c r="G17" s="17"/>
      <c r="H17" s="18"/>
      <c r="I17" s="27"/>
      <c r="J17" s="19">
        <v>6800000</v>
      </c>
      <c r="K17" s="19"/>
      <c r="L17" s="19"/>
      <c r="M17" s="80"/>
      <c r="N17" s="74">
        <v>6800000</v>
      </c>
      <c r="O17" s="33">
        <f t="shared" ref="O17" si="10">AVERAGE(N17:N19)</f>
        <v>5550000</v>
      </c>
      <c r="P17" s="71">
        <f t="shared" si="0"/>
        <v>6.8325089127062366</v>
      </c>
      <c r="Q17" s="33">
        <f t="shared" ref="Q17" si="11">AVERAGE(P17:P19)</f>
        <v>6.7339082567054591</v>
      </c>
      <c r="R17" s="45">
        <f t="shared" ref="R17" si="12">STDEV(P17:P19)</f>
        <v>0.11876754181194775</v>
      </c>
    </row>
    <row r="18" spans="1:18" x14ac:dyDescent="0.25">
      <c r="A18" s="23"/>
      <c r="B18" s="29"/>
      <c r="C18" s="2" t="s">
        <v>33</v>
      </c>
      <c r="D18" s="11"/>
      <c r="E18" s="11" t="s">
        <v>24</v>
      </c>
      <c r="F18" s="11"/>
      <c r="G18" s="11"/>
      <c r="H18" s="12"/>
      <c r="I18" s="20"/>
      <c r="J18" s="13">
        <v>5850000</v>
      </c>
      <c r="K18" s="13"/>
      <c r="L18" s="13"/>
      <c r="M18" s="78"/>
      <c r="N18" s="75">
        <v>5850000</v>
      </c>
      <c r="O18" s="34"/>
      <c r="P18" s="73">
        <f t="shared" si="0"/>
        <v>6.7671558660821809</v>
      </c>
      <c r="Q18" s="34"/>
      <c r="R18" s="46"/>
    </row>
    <row r="19" spans="1:18" ht="15.75" thickBot="1" x14ac:dyDescent="0.3">
      <c r="A19" s="23"/>
      <c r="B19" s="30"/>
      <c r="C19" s="3" t="s">
        <v>34</v>
      </c>
      <c r="D19" s="14"/>
      <c r="E19" s="14" t="s">
        <v>25</v>
      </c>
      <c r="F19" s="14"/>
      <c r="G19" s="14"/>
      <c r="H19" s="15"/>
      <c r="I19" s="21"/>
      <c r="J19" s="16">
        <v>4000000</v>
      </c>
      <c r="K19" s="16"/>
      <c r="L19" s="16"/>
      <c r="M19" s="79"/>
      <c r="N19" s="76">
        <v>4000000</v>
      </c>
      <c r="O19" s="35"/>
      <c r="P19" s="81">
        <f t="shared" si="0"/>
        <v>6.6020599913279625</v>
      </c>
      <c r="Q19" s="35"/>
      <c r="R19" s="47"/>
    </row>
  </sheetData>
  <mergeCells count="30">
    <mergeCell ref="O5:O7"/>
    <mergeCell ref="Q3:Q4"/>
    <mergeCell ref="Q17:Q19"/>
    <mergeCell ref="Q14:Q16"/>
    <mergeCell ref="Q11:Q13"/>
    <mergeCell ref="Q8:Q10"/>
    <mergeCell ref="Q5:Q7"/>
    <mergeCell ref="B5:B7"/>
    <mergeCell ref="R5:R7"/>
    <mergeCell ref="O3:O4"/>
    <mergeCell ref="O8:O10"/>
    <mergeCell ref="O11:O13"/>
    <mergeCell ref="O14:O16"/>
    <mergeCell ref="O17:O19"/>
    <mergeCell ref="R8:R10"/>
    <mergeCell ref="R17:R19"/>
    <mergeCell ref="R14:R16"/>
    <mergeCell ref="R11:R13"/>
    <mergeCell ref="B8:B10"/>
    <mergeCell ref="B11:B13"/>
    <mergeCell ref="B14:B16"/>
    <mergeCell ref="B17:B19"/>
    <mergeCell ref="P3:P4"/>
    <mergeCell ref="B2:B4"/>
    <mergeCell ref="C2:R2"/>
    <mergeCell ref="C3:C4"/>
    <mergeCell ref="D3:H3"/>
    <mergeCell ref="I3:M3"/>
    <mergeCell ref="N3:N4"/>
    <mergeCell ref="R3:R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5"/>
  <sheetViews>
    <sheetView tabSelected="1" zoomScaleNormal="100" workbookViewId="0">
      <selection activeCell="R4" sqref="R4"/>
    </sheetView>
  </sheetViews>
  <sheetFormatPr defaultRowHeight="15" x14ac:dyDescent="0.25"/>
  <cols>
    <col min="1" max="1" width="2.85546875" customWidth="1"/>
    <col min="2" max="2" width="10.28515625" customWidth="1"/>
    <col min="3" max="3" width="11.85546875" customWidth="1"/>
    <col min="18" max="18" width="11.5703125" customWidth="1"/>
  </cols>
  <sheetData>
    <row r="2" spans="3:5" x14ac:dyDescent="0.25">
      <c r="D2" t="s">
        <v>29</v>
      </c>
      <c r="E2" t="s">
        <v>30</v>
      </c>
    </row>
    <row r="3" spans="3:5" x14ac:dyDescent="0.25">
      <c r="C3" t="s">
        <v>1</v>
      </c>
      <c r="D3">
        <v>6.7414073953615494</v>
      </c>
      <c r="E3">
        <v>7.6991089119052587</v>
      </c>
    </row>
    <row r="4" spans="3:5" x14ac:dyDescent="0.25">
      <c r="C4" t="s">
        <v>28</v>
      </c>
      <c r="D4">
        <v>6.2907916074512649</v>
      </c>
      <c r="E4">
        <v>7.6991089119052587</v>
      </c>
    </row>
    <row r="5" spans="3:5" x14ac:dyDescent="0.25">
      <c r="C5" t="s">
        <v>13</v>
      </c>
      <c r="D5">
        <v>6.7339082567054591</v>
      </c>
      <c r="E5">
        <v>7.6991089119052587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E. coli</vt:lpstr>
      <vt:lpstr>Graf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Butorac</dc:creator>
  <cp:lastModifiedBy>Korisnik</cp:lastModifiedBy>
  <dcterms:created xsi:type="dcterms:W3CDTF">2021-02-23T13:52:34Z</dcterms:created>
  <dcterms:modified xsi:type="dcterms:W3CDTF">2022-06-08T16:03:24Z</dcterms:modified>
</cp:coreProperties>
</file>