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risnik\Desktop\"/>
    </mc:Choice>
  </mc:AlternateContent>
  <bookViews>
    <workbookView xWindow="-105" yWindow="-105" windowWidth="19425" windowHeight="10425" activeTab="3"/>
  </bookViews>
  <sheets>
    <sheet name="FIBRONEKTIN" sheetId="4" r:id="rId1"/>
    <sheet name="LAMININ" sheetId="3" r:id="rId2"/>
    <sheet name="KOLAGEN" sheetId="2" r:id="rId3"/>
    <sheet name="Graf" sheetId="1" r:id="rId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6" i="2" l="1"/>
  <c r="F5" i="2"/>
  <c r="F4" i="2"/>
  <c r="F3" i="2"/>
  <c r="L4" i="2" s="1"/>
  <c r="F6" i="3"/>
  <c r="F5" i="3"/>
  <c r="F4" i="3"/>
  <c r="F3" i="3"/>
  <c r="K5" i="4"/>
  <c r="F4" i="4"/>
  <c r="F5" i="4"/>
  <c r="F6" i="4"/>
  <c r="F3" i="4"/>
  <c r="L6" i="4" s="1"/>
  <c r="K4" i="4" l="1"/>
  <c r="L6" i="2"/>
  <c r="K5" i="2"/>
  <c r="L5" i="2"/>
  <c r="M4" i="2"/>
  <c r="K4" i="2"/>
  <c r="O4" i="2" s="1"/>
  <c r="K6" i="2"/>
  <c r="M6" i="2"/>
  <c r="M5" i="2"/>
  <c r="N5" i="2" s="1"/>
  <c r="L5" i="4"/>
  <c r="L4" i="4"/>
  <c r="O4" i="4" s="1"/>
  <c r="K6" i="4"/>
  <c r="M6" i="4"/>
  <c r="M5" i="4"/>
  <c r="M4" i="4"/>
  <c r="N4" i="4" s="1"/>
  <c r="M4" i="3"/>
  <c r="M5" i="3"/>
  <c r="M6" i="3"/>
  <c r="K4" i="3"/>
  <c r="K5" i="3"/>
  <c r="K6" i="3"/>
  <c r="L4" i="3"/>
  <c r="L5" i="3"/>
  <c r="L6" i="3"/>
  <c r="O6" i="2" l="1"/>
  <c r="N4" i="2"/>
  <c r="N6" i="2"/>
  <c r="O5" i="2"/>
  <c r="N5" i="4"/>
  <c r="N6" i="4"/>
  <c r="O6" i="4"/>
  <c r="O5" i="4"/>
  <c r="O6" i="3"/>
  <c r="N6" i="3"/>
  <c r="O5" i="3"/>
  <c r="N5" i="3"/>
  <c r="O4" i="3"/>
  <c r="N4" i="3"/>
</calcChain>
</file>

<file path=xl/sharedStrings.xml><?xml version="1.0" encoding="utf-8"?>
<sst xmlns="http://schemas.openxmlformats.org/spreadsheetml/2006/main" count="67" uniqueCount="19">
  <si>
    <t>A</t>
  </si>
  <si>
    <t>MC1</t>
  </si>
  <si>
    <t>MC1/0.5</t>
  </si>
  <si>
    <t>MC1/1</t>
  </si>
  <si>
    <t>I</t>
  </si>
  <si>
    <t>II</t>
  </si>
  <si>
    <t>III</t>
  </si>
  <si>
    <t>sr.vr.</t>
  </si>
  <si>
    <t>KOLAGEN</t>
  </si>
  <si>
    <t>LAMININ</t>
  </si>
  <si>
    <t>FIBRONEKTIN</t>
  </si>
  <si>
    <t>std. dev.</t>
  </si>
  <si>
    <t>PBS (sp)</t>
  </si>
  <si>
    <t>st.dev.</t>
  </si>
  <si>
    <t>vrijednosti bez oduzete slijepe probe</t>
  </si>
  <si>
    <t>oduzeta slijepa proba</t>
  </si>
  <si>
    <t>UZORAK</t>
  </si>
  <si>
    <t>MC1 + EPS (0,5 mg/mL)</t>
  </si>
  <si>
    <t>MC1 + EPS (1 mg/mL)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</si>
</sst>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sz val="11"/>
      <color rgb="FFFFFFFF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ADD8E6"/>
        <bgColor indexed="64"/>
      </patternFill>
    </fill>
    <fill>
      <patternFill patternType="solid">
        <fgColor rgb="FFADFF2F"/>
        <bgColor indexed="64"/>
      </patternFill>
    </fill>
    <fill>
      <patternFill patternType="solid">
        <fgColor rgb="FFB0C4D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2" borderId="0"/>
    <xf numFmtId="0" fontId="2" fillId="3" borderId="0"/>
    <xf numFmtId="0" fontId="2" fillId="4" borderId="0"/>
    <xf numFmtId="0" fontId="2" fillId="5" borderId="0"/>
    <xf numFmtId="0" fontId="2" fillId="6" borderId="0"/>
    <xf numFmtId="0" fontId="2" fillId="7" borderId="0"/>
    <xf numFmtId="0" fontId="2" fillId="8" borderId="0"/>
  </cellStyleXfs>
  <cellXfs count="30">
    <xf numFmtId="0" fontId="0" fillId="0" borderId="0" xfId="0"/>
    <xf numFmtId="0" fontId="3" fillId="9" borderId="6" xfId="0" applyFont="1" applyFill="1" applyBorder="1" applyAlignment="1">
      <alignment horizontal="center"/>
    </xf>
    <xf numFmtId="0" fontId="3" fillId="9" borderId="7" xfId="0" applyFont="1" applyFill="1" applyBorder="1" applyAlignment="1">
      <alignment horizontal="center"/>
    </xf>
    <xf numFmtId="0" fontId="3" fillId="10" borderId="6" xfId="0" applyFont="1" applyFill="1" applyBorder="1" applyAlignment="1">
      <alignment horizontal="center"/>
    </xf>
    <xf numFmtId="0" fontId="3" fillId="10" borderId="7" xfId="0" applyFont="1" applyFill="1" applyBorder="1" applyAlignment="1">
      <alignment horizontal="center"/>
    </xf>
    <xf numFmtId="0" fontId="3" fillId="11" borderId="6" xfId="0" applyFont="1" applyFill="1" applyBorder="1" applyAlignment="1">
      <alignment horizontal="center"/>
    </xf>
    <xf numFmtId="0" fontId="3" fillId="11" borderId="7" xfId="0" applyFont="1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12" borderId="9" xfId="0" applyFill="1" applyBorder="1" applyAlignment="1">
      <alignment horizontal="center"/>
    </xf>
    <xf numFmtId="0" fontId="0" fillId="12" borderId="10" xfId="0" applyFill="1" applyBorder="1" applyAlignment="1">
      <alignment horizontal="center"/>
    </xf>
    <xf numFmtId="0" fontId="0" fillId="13" borderId="9" xfId="0" applyFill="1" applyBorder="1" applyAlignment="1">
      <alignment horizontal="center"/>
    </xf>
    <xf numFmtId="0" fontId="0" fillId="13" borderId="10" xfId="0" applyFill="1" applyBorder="1" applyAlignment="1">
      <alignment horizontal="center"/>
    </xf>
    <xf numFmtId="0" fontId="0" fillId="14" borderId="9" xfId="0" applyFill="1" applyBorder="1" applyAlignment="1">
      <alignment horizontal="center"/>
    </xf>
    <xf numFmtId="0" fontId="0" fillId="14" borderId="10" xfId="0" applyFill="1" applyBorder="1" applyAlignment="1">
      <alignment horizontal="center"/>
    </xf>
    <xf numFmtId="0" fontId="3" fillId="0" borderId="11" xfId="0" applyFont="1" applyBorder="1"/>
    <xf numFmtId="0" fontId="0" fillId="12" borderId="12" xfId="0" applyFill="1" applyBorder="1" applyAlignment="1">
      <alignment horizontal="center"/>
    </xf>
    <xf numFmtId="0" fontId="0" fillId="12" borderId="13" xfId="0" applyFill="1" applyBorder="1" applyAlignment="1">
      <alignment horizontal="center"/>
    </xf>
    <xf numFmtId="0" fontId="0" fillId="13" borderId="12" xfId="0" applyFill="1" applyBorder="1" applyAlignment="1">
      <alignment horizontal="center"/>
    </xf>
    <xf numFmtId="0" fontId="0" fillId="13" borderId="13" xfId="0" applyFill="1" applyBorder="1" applyAlignment="1">
      <alignment horizontal="center"/>
    </xf>
    <xf numFmtId="0" fontId="0" fillId="14" borderId="12" xfId="0" applyFill="1" applyBorder="1" applyAlignment="1">
      <alignment horizontal="center"/>
    </xf>
    <xf numFmtId="0" fontId="0" fillId="14" borderId="13" xfId="0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9" borderId="2" xfId="0" applyFont="1" applyFill="1" applyBorder="1" applyAlignment="1">
      <alignment horizontal="center"/>
    </xf>
    <xf numFmtId="0" fontId="3" fillId="9" borderId="3" xfId="0" applyFont="1" applyFill="1" applyBorder="1" applyAlignment="1">
      <alignment horizontal="center"/>
    </xf>
    <xf numFmtId="0" fontId="3" fillId="10" borderId="4" xfId="0" applyFont="1" applyFill="1" applyBorder="1" applyAlignment="1">
      <alignment horizontal="center"/>
    </xf>
    <xf numFmtId="0" fontId="3" fillId="10" borderId="3" xfId="0" applyFont="1" applyFill="1" applyBorder="1" applyAlignment="1">
      <alignment horizontal="center"/>
    </xf>
    <xf numFmtId="0" fontId="3" fillId="11" borderId="2" xfId="0" applyFont="1" applyFill="1" applyBorder="1" applyAlignment="1">
      <alignment horizontal="center"/>
    </xf>
    <xf numFmtId="0" fontId="3" fillId="11" borderId="3" xfId="0" applyFont="1" applyFill="1" applyBorder="1" applyAlignment="1">
      <alignment horizontal="center"/>
    </xf>
  </cellXfs>
  <cellStyles count="8">
    <cellStyle name="Normal" xfId="0" builtinId="0"/>
    <cellStyle name="Tecan.At.Excel.Attenuation" xfId="6"/>
    <cellStyle name="Tecan.At.Excel.AutoGain_0" xfId="7"/>
    <cellStyle name="Tecan.At.Excel.Error" xfId="1"/>
    <cellStyle name="Tecan.At.Excel.GFactorAndMeasurementBlank" xfId="5"/>
    <cellStyle name="Tecan.At.Excel.GFactorBlank" xfId="3"/>
    <cellStyle name="Tecan.At.Excel.GFactorReference" xfId="4"/>
    <cellStyle name="Tecan.At.Excel.MeasurementBlank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Graf!$B$4</c:f>
              <c:strCache>
                <c:ptCount val="1"/>
                <c:pt idx="0">
                  <c:v>MC1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(Graf!$C$2,Graf!$E$2,Graf!$G$2)</c:f>
              <c:strCache>
                <c:ptCount val="3"/>
                <c:pt idx="0">
                  <c:v>KOLAGEN</c:v>
                </c:pt>
                <c:pt idx="1">
                  <c:v>LAMININ</c:v>
                </c:pt>
                <c:pt idx="2">
                  <c:v>FIBRONEKTIN</c:v>
                </c:pt>
              </c:strCache>
            </c:strRef>
          </c:cat>
          <c:val>
            <c:numRef>
              <c:f>(Graf!$C$4,Graf!$E$4,Graf!$G$4)</c:f>
              <c:numCache>
                <c:formatCode>General</c:formatCode>
                <c:ptCount val="3"/>
                <c:pt idx="0">
                  <c:v>0.36460000276565552</c:v>
                </c:pt>
                <c:pt idx="1">
                  <c:v>0.65823334703842795</c:v>
                </c:pt>
                <c:pt idx="2">
                  <c:v>0.86216667791207635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B3-4712-AC58-C663382FD160}"/>
            </c:ext>
          </c:extLst>
        </c:ser>
        <c:ser>
          <c:idx val="1"/>
          <c:order val="1"/>
          <c:tx>
            <c:strRef>
              <c:f>Graf!$B$5</c:f>
              <c:strCache>
                <c:ptCount val="1"/>
                <c:pt idx="0">
                  <c:v>MC1 + EPS (0,5 mg/mL)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(Graf!$C$2,Graf!$E$2,Graf!$G$2)</c:f>
              <c:strCache>
                <c:ptCount val="3"/>
                <c:pt idx="0">
                  <c:v>KOLAGEN</c:v>
                </c:pt>
                <c:pt idx="1">
                  <c:v>LAMININ</c:v>
                </c:pt>
                <c:pt idx="2">
                  <c:v>FIBRONEKTIN</c:v>
                </c:pt>
              </c:strCache>
            </c:strRef>
          </c:cat>
          <c:val>
            <c:numRef>
              <c:f>(Graf!$C$5,Graf!$E$5,Graf!$G$5)</c:f>
              <c:numCache>
                <c:formatCode>General</c:formatCode>
                <c:ptCount val="3"/>
                <c:pt idx="0">
                  <c:v>0.28056666254997253</c:v>
                </c:pt>
                <c:pt idx="1">
                  <c:v>0.31283334145943326</c:v>
                </c:pt>
                <c:pt idx="2">
                  <c:v>0.27466667195161182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DB3-4712-AC58-C663382FD160}"/>
            </c:ext>
          </c:extLst>
        </c:ser>
        <c:ser>
          <c:idx val="2"/>
          <c:order val="2"/>
          <c:tx>
            <c:strRef>
              <c:f>Graf!$B$6</c:f>
              <c:strCache>
                <c:ptCount val="1"/>
                <c:pt idx="0">
                  <c:v>MC1 + EPS (1 mg/mL)</c:v>
                </c:pt>
              </c:strCache>
            </c:strRef>
          </c:tx>
          <c:spPr>
            <a:solidFill>
              <a:srgbClr val="00206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(Graf!$C$2,Graf!$E$2,Graf!$G$2)</c:f>
              <c:strCache>
                <c:ptCount val="3"/>
                <c:pt idx="0">
                  <c:v>KOLAGEN</c:v>
                </c:pt>
                <c:pt idx="1">
                  <c:v>LAMININ</c:v>
                </c:pt>
                <c:pt idx="2">
                  <c:v>FIBRONEKTIN</c:v>
                </c:pt>
              </c:strCache>
            </c:strRef>
          </c:cat>
          <c:val>
            <c:numRef>
              <c:f>(Graf!$C$6,Graf!$E$6,Graf!$G$6)</c:f>
              <c:numCache>
                <c:formatCode>General</c:formatCode>
                <c:ptCount val="3"/>
                <c:pt idx="0">
                  <c:v>0.24446667234102884</c:v>
                </c:pt>
                <c:pt idx="1">
                  <c:v>0.34546665598948795</c:v>
                </c:pt>
                <c:pt idx="2">
                  <c:v>0.10050000250339507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DB3-4712-AC58-C663382FD1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599339584"/>
        <c:axId val="1599352064"/>
      </c:barChart>
      <c:catAx>
        <c:axId val="1599339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1599352064"/>
        <c:crosses val="autoZero"/>
        <c:auto val="1"/>
        <c:lblAlgn val="ctr"/>
        <c:lblOffset val="100"/>
        <c:noMultiLvlLbl val="0"/>
      </c:catAx>
      <c:valAx>
        <c:axId val="1599352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r>
                  <a:rPr lang="en-US"/>
                  <a:t>A620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1599339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solidFill>
            <a:sysClr val="windowText" lastClr="000000"/>
          </a:solidFill>
          <a:latin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499452</xdr:colOff>
      <xdr:row>7</xdr:row>
      <xdr:rowOff>977</xdr:rowOff>
    </xdr:from>
    <xdr:to>
      <xdr:col>7</xdr:col>
      <xdr:colOff>284041</xdr:colOff>
      <xdr:row>21</xdr:row>
      <xdr:rowOff>175358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6143518-71C5-84C8-B348-55032C5A76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6"/>
  <sheetViews>
    <sheetView workbookViewId="0">
      <selection activeCell="A7" sqref="A7:XFD7"/>
    </sheetView>
  </sheetViews>
  <sheetFormatPr defaultRowHeight="15" x14ac:dyDescent="0.25"/>
  <sheetData>
    <row r="1" spans="2:16" x14ac:dyDescent="0.25">
      <c r="B1" t="s">
        <v>14</v>
      </c>
    </row>
    <row r="2" spans="2:16" x14ac:dyDescent="0.25">
      <c r="B2" s="21"/>
      <c r="C2" s="21" t="s">
        <v>4</v>
      </c>
      <c r="D2" s="21" t="s">
        <v>5</v>
      </c>
      <c r="E2" s="21" t="s">
        <v>6</v>
      </c>
      <c r="F2" s="21" t="s">
        <v>7</v>
      </c>
      <c r="G2" s="21"/>
      <c r="H2" s="21"/>
      <c r="J2" t="s">
        <v>15</v>
      </c>
    </row>
    <row r="3" spans="2:16" x14ac:dyDescent="0.25">
      <c r="B3" s="21" t="s">
        <v>12</v>
      </c>
      <c r="C3" s="21">
        <v>0.11150000244379044</v>
      </c>
      <c r="D3" s="21">
        <v>0.11159999668598175</v>
      </c>
      <c r="E3" s="21">
        <v>0.11050000041723251</v>
      </c>
      <c r="F3" s="21">
        <f>AVERAGE(C3:E3)</f>
        <v>0.11119999984900157</v>
      </c>
      <c r="G3" s="21"/>
      <c r="J3" s="21"/>
      <c r="K3" s="21" t="s">
        <v>4</v>
      </c>
      <c r="L3" s="21" t="s">
        <v>5</v>
      </c>
      <c r="M3" s="21" t="s">
        <v>6</v>
      </c>
      <c r="N3" s="21" t="s">
        <v>7</v>
      </c>
      <c r="O3" s="21" t="s">
        <v>13</v>
      </c>
      <c r="P3" s="21"/>
    </row>
    <row r="4" spans="2:16" x14ac:dyDescent="0.25">
      <c r="B4" s="21" t="s">
        <v>1</v>
      </c>
      <c r="C4" s="21">
        <v>1.1282000541687012</v>
      </c>
      <c r="D4" s="21">
        <v>0.99769997596740723</v>
      </c>
      <c r="E4" s="21">
        <v>0.79420000314712524</v>
      </c>
      <c r="F4" s="21">
        <f t="shared" ref="F4:F6" si="0">AVERAGE(C4:E4)</f>
        <v>0.97336667776107788</v>
      </c>
      <c r="G4" s="21"/>
      <c r="J4" s="21" t="s">
        <v>1</v>
      </c>
      <c r="K4" s="21">
        <f>C4-$F$3</f>
        <v>1.0170000543196995</v>
      </c>
      <c r="L4" s="21">
        <f t="shared" ref="L4:M6" si="1">D4-$F$3</f>
        <v>0.8864999761184057</v>
      </c>
      <c r="M4" s="21">
        <f t="shared" si="1"/>
        <v>0.68300000329812371</v>
      </c>
      <c r="N4" s="21">
        <f t="shared" ref="N4:N6" si="2">AVERAGE(K4:M4)</f>
        <v>0.86216667791207635</v>
      </c>
      <c r="O4" s="21">
        <f>STDEV(K4:M4)</f>
        <v>0.16832436119528998</v>
      </c>
    </row>
    <row r="5" spans="2:16" x14ac:dyDescent="0.25">
      <c r="B5" s="21" t="s">
        <v>2</v>
      </c>
      <c r="C5" s="21">
        <v>0.46860000491142273</v>
      </c>
      <c r="D5" s="21">
        <v>0.35240000486373901</v>
      </c>
      <c r="E5" s="21">
        <v>0.33660000562667847</v>
      </c>
      <c r="F5" s="21">
        <f t="shared" si="0"/>
        <v>0.3858666718006134</v>
      </c>
      <c r="G5" s="21"/>
      <c r="J5" s="21" t="s">
        <v>2</v>
      </c>
      <c r="K5" s="21">
        <f t="shared" ref="K5:K6" si="3">C5-$F$3</f>
        <v>0.35740000506242114</v>
      </c>
      <c r="L5" s="21">
        <f t="shared" si="1"/>
        <v>0.24120000501473743</v>
      </c>
      <c r="M5" s="21">
        <f t="shared" si="1"/>
        <v>0.22540000577767688</v>
      </c>
      <c r="N5" s="21">
        <f t="shared" si="2"/>
        <v>0.27466667195161182</v>
      </c>
      <c r="O5" s="21">
        <f t="shared" ref="O5:O6" si="4">STDEV(K5:M5)</f>
        <v>7.2083377415953914E-2</v>
      </c>
    </row>
    <row r="6" spans="2:16" x14ac:dyDescent="0.25">
      <c r="B6" s="21" t="s">
        <v>3</v>
      </c>
      <c r="C6" s="21">
        <v>0.15950000286102295</v>
      </c>
      <c r="D6" s="21">
        <v>0.24500000476837158</v>
      </c>
      <c r="E6" s="21">
        <v>0.23059999942779541</v>
      </c>
      <c r="F6" s="21">
        <f t="shared" si="0"/>
        <v>0.21170000235239664</v>
      </c>
      <c r="G6" s="21"/>
      <c r="J6" s="21" t="s">
        <v>3</v>
      </c>
      <c r="K6" s="21">
        <f t="shared" si="3"/>
        <v>4.8300003012021378E-2</v>
      </c>
      <c r="L6" s="21">
        <f t="shared" si="1"/>
        <v>0.13380000491937</v>
      </c>
      <c r="M6" s="21">
        <f t="shared" si="1"/>
        <v>0.11939999957879384</v>
      </c>
      <c r="N6" s="21">
        <f t="shared" si="2"/>
        <v>0.10050000250339507</v>
      </c>
      <c r="O6" s="21">
        <f t="shared" si="4"/>
        <v>4.5776303898706336E-2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6"/>
  <sheetViews>
    <sheetView workbookViewId="0">
      <selection activeCell="A7" sqref="A7:XFD7"/>
    </sheetView>
  </sheetViews>
  <sheetFormatPr defaultRowHeight="15" x14ac:dyDescent="0.25"/>
  <sheetData>
    <row r="1" spans="2:15" x14ac:dyDescent="0.25">
      <c r="B1" t="s">
        <v>14</v>
      </c>
    </row>
    <row r="2" spans="2:15" x14ac:dyDescent="0.25">
      <c r="B2" s="21"/>
      <c r="C2" s="21" t="s">
        <v>4</v>
      </c>
      <c r="D2" s="21" t="s">
        <v>5</v>
      </c>
      <c r="E2" s="21" t="s">
        <v>6</v>
      </c>
      <c r="F2" s="21" t="s">
        <v>7</v>
      </c>
      <c r="G2" s="21"/>
      <c r="H2" s="21"/>
      <c r="J2" t="s">
        <v>15</v>
      </c>
    </row>
    <row r="3" spans="2:15" x14ac:dyDescent="0.25">
      <c r="B3" s="21" t="s">
        <v>12</v>
      </c>
      <c r="C3">
        <v>0.12120000272989273</v>
      </c>
      <c r="D3">
        <v>0.11909999698400497</v>
      </c>
      <c r="E3">
        <v>0.11819999665021896</v>
      </c>
      <c r="F3" s="21">
        <f>AVERAGE(C3:E3)</f>
        <v>0.11949999878803889</v>
      </c>
      <c r="G3" s="21"/>
      <c r="J3" s="21"/>
      <c r="K3" s="21" t="s">
        <v>4</v>
      </c>
      <c r="L3" s="21" t="s">
        <v>5</v>
      </c>
      <c r="M3" s="21" t="s">
        <v>6</v>
      </c>
      <c r="N3" s="21" t="s">
        <v>7</v>
      </c>
      <c r="O3" s="21" t="s">
        <v>13</v>
      </c>
    </row>
    <row r="4" spans="2:15" x14ac:dyDescent="0.25">
      <c r="B4" s="21" t="s">
        <v>1</v>
      </c>
      <c r="C4">
        <v>0.74510002136230469</v>
      </c>
      <c r="D4">
        <v>0.61320000886917114</v>
      </c>
      <c r="E4">
        <v>0.9749000072479248</v>
      </c>
      <c r="F4" s="21">
        <f t="shared" ref="F4:F6" si="0">AVERAGE(C4:E4)</f>
        <v>0.77773334582646692</v>
      </c>
      <c r="G4" s="21"/>
      <c r="J4" s="21" t="s">
        <v>1</v>
      </c>
      <c r="K4" s="21">
        <f>C4-$F$3</f>
        <v>0.62560002257426583</v>
      </c>
      <c r="L4" s="21">
        <f t="shared" ref="L4:M6" si="1">D4-$F$3</f>
        <v>0.49370001008113223</v>
      </c>
      <c r="M4" s="21">
        <f t="shared" si="1"/>
        <v>0.85540000845988595</v>
      </c>
      <c r="N4" s="21">
        <f t="shared" ref="N4:N6" si="2">AVERAGE(K4:M4)</f>
        <v>0.65823334703842795</v>
      </c>
      <c r="O4" s="21">
        <f>STDEV(K4:M4)</f>
        <v>0.18304486500851397</v>
      </c>
    </row>
    <row r="5" spans="2:15" x14ac:dyDescent="0.25">
      <c r="B5" s="21" t="s">
        <v>2</v>
      </c>
      <c r="C5">
        <v>0.31240001320838928</v>
      </c>
      <c r="D5">
        <v>0.56679999828338623</v>
      </c>
      <c r="E5">
        <v>0.41780000925064087</v>
      </c>
      <c r="F5" s="21">
        <f t="shared" si="0"/>
        <v>0.43233334024747211</v>
      </c>
      <c r="G5" s="21"/>
      <c r="J5" s="21" t="s">
        <v>2</v>
      </c>
      <c r="K5" s="21">
        <f t="shared" ref="K5:K6" si="3">C5-$F$3</f>
        <v>0.19290001442035037</v>
      </c>
      <c r="L5" s="21">
        <f t="shared" si="1"/>
        <v>0.44729999949534732</v>
      </c>
      <c r="M5" s="21">
        <f t="shared" si="1"/>
        <v>0.29830001046260196</v>
      </c>
      <c r="N5" s="21">
        <f t="shared" si="2"/>
        <v>0.31283334145943326</v>
      </c>
      <c r="O5" s="21">
        <f t="shared" ref="O5:O6" si="4">STDEV(K5:M5)</f>
        <v>0.12782116954533487</v>
      </c>
    </row>
    <row r="6" spans="2:15" x14ac:dyDescent="0.25">
      <c r="B6" s="21" t="s">
        <v>3</v>
      </c>
      <c r="C6">
        <v>0.48739999532699585</v>
      </c>
      <c r="D6">
        <v>0.39719998836517334</v>
      </c>
      <c r="E6">
        <v>0.51029998064041138</v>
      </c>
      <c r="F6" s="21">
        <f t="shared" si="0"/>
        <v>0.46496665477752686</v>
      </c>
      <c r="G6" s="21"/>
      <c r="J6" s="21" t="s">
        <v>3</v>
      </c>
      <c r="K6" s="21">
        <f t="shared" si="3"/>
        <v>0.36789999653895694</v>
      </c>
      <c r="L6" s="21">
        <f t="shared" si="1"/>
        <v>0.27769998957713443</v>
      </c>
      <c r="M6" s="21">
        <f t="shared" si="1"/>
        <v>0.39079998185237247</v>
      </c>
      <c r="N6" s="21">
        <f t="shared" si="2"/>
        <v>0.34546665598948795</v>
      </c>
      <c r="O6" s="21">
        <f t="shared" si="4"/>
        <v>5.9794173121810422E-2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6"/>
  <sheetViews>
    <sheetView workbookViewId="0">
      <selection activeCell="D13" sqref="D13"/>
    </sheetView>
  </sheetViews>
  <sheetFormatPr defaultRowHeight="15" x14ac:dyDescent="0.25"/>
  <sheetData>
    <row r="1" spans="2:15" x14ac:dyDescent="0.25">
      <c r="B1" t="s">
        <v>14</v>
      </c>
    </row>
    <row r="2" spans="2:15" x14ac:dyDescent="0.25">
      <c r="B2" s="21"/>
      <c r="C2" s="21" t="s">
        <v>4</v>
      </c>
      <c r="D2" s="21" t="s">
        <v>5</v>
      </c>
      <c r="E2" s="21" t="s">
        <v>6</v>
      </c>
      <c r="F2" s="21" t="s">
        <v>7</v>
      </c>
      <c r="G2" s="21"/>
      <c r="H2" s="21"/>
      <c r="J2" t="s">
        <v>15</v>
      </c>
    </row>
    <row r="3" spans="2:15" x14ac:dyDescent="0.25">
      <c r="B3" s="21" t="s">
        <v>12</v>
      </c>
      <c r="C3">
        <v>0.11339999735355377</v>
      </c>
      <c r="D3">
        <v>0.1185000017285347</v>
      </c>
      <c r="E3">
        <v>0.12120000272989273</v>
      </c>
      <c r="F3" s="21">
        <f>AVERAGE(C3:E3)</f>
        <v>0.11770000060399373</v>
      </c>
      <c r="G3" s="21"/>
      <c r="J3" s="21"/>
      <c r="K3" s="21" t="s">
        <v>4</v>
      </c>
      <c r="L3" s="21" t="s">
        <v>5</v>
      </c>
      <c r="M3" s="21" t="s">
        <v>6</v>
      </c>
      <c r="N3" s="21" t="s">
        <v>7</v>
      </c>
      <c r="O3" s="21" t="s">
        <v>13</v>
      </c>
    </row>
    <row r="4" spans="2:15" x14ac:dyDescent="0.25">
      <c r="B4" s="21" t="s">
        <v>1</v>
      </c>
      <c r="C4">
        <v>0.53060001134872437</v>
      </c>
      <c r="D4">
        <v>0.44029998779296875</v>
      </c>
      <c r="E4">
        <v>0.47600001096725464</v>
      </c>
      <c r="F4" s="21">
        <f t="shared" ref="F4:F6" si="0">AVERAGE(C4:E4)</f>
        <v>0.48230000336964923</v>
      </c>
      <c r="G4" s="21"/>
      <c r="J4" s="21" t="s">
        <v>1</v>
      </c>
      <c r="K4" s="21">
        <f>C4-$F$3</f>
        <v>0.41290001074473065</v>
      </c>
      <c r="L4" s="21">
        <f t="shared" ref="L4:M6" si="1">D4-$F$3</f>
        <v>0.32259998718897503</v>
      </c>
      <c r="M4" s="21">
        <f t="shared" si="1"/>
        <v>0.35830001036326092</v>
      </c>
      <c r="N4" s="21">
        <f t="shared" ref="N4:N6" si="2">AVERAGE(K4:M4)</f>
        <v>0.36460000276565552</v>
      </c>
      <c r="O4" s="21">
        <f>STDEV(K4:M4)</f>
        <v>4.5478467341646574E-2</v>
      </c>
    </row>
    <row r="5" spans="2:15" x14ac:dyDescent="0.25">
      <c r="B5" s="21" t="s">
        <v>2</v>
      </c>
      <c r="C5">
        <v>0.41629999876022339</v>
      </c>
      <c r="D5">
        <v>0.35089999437332153</v>
      </c>
      <c r="E5">
        <v>0.42759999632835388</v>
      </c>
      <c r="F5" s="21">
        <f t="shared" si="0"/>
        <v>0.39826666315396625</v>
      </c>
      <c r="G5" s="21"/>
      <c r="J5" s="21" t="s">
        <v>2</v>
      </c>
      <c r="K5" s="21">
        <f t="shared" ref="K5:K6" si="3">C5-$F$3</f>
        <v>0.29859999815622967</v>
      </c>
      <c r="L5" s="21">
        <f t="shared" si="1"/>
        <v>0.23319999376932782</v>
      </c>
      <c r="M5" s="21">
        <f t="shared" si="1"/>
        <v>0.30989999572436017</v>
      </c>
      <c r="N5" s="21">
        <f t="shared" si="2"/>
        <v>0.28056666254997253</v>
      </c>
      <c r="O5" s="21">
        <f t="shared" ref="O5:O6" si="4">STDEV(K5:M5)</f>
        <v>4.1408012144890829E-2</v>
      </c>
    </row>
    <row r="6" spans="2:15" x14ac:dyDescent="0.25">
      <c r="B6" s="21" t="s">
        <v>3</v>
      </c>
      <c r="C6">
        <v>0.41170001029968262</v>
      </c>
      <c r="D6">
        <v>0.40700000524520874</v>
      </c>
      <c r="E6">
        <v>0.26780000329017639</v>
      </c>
      <c r="F6" s="21">
        <f t="shared" si="0"/>
        <v>0.36216667294502258</v>
      </c>
      <c r="G6" s="21"/>
      <c r="J6" s="21" t="s">
        <v>3</v>
      </c>
      <c r="K6" s="21">
        <f t="shared" si="3"/>
        <v>0.2940000096956889</v>
      </c>
      <c r="L6" s="21">
        <f t="shared" si="1"/>
        <v>0.28930000464121503</v>
      </c>
      <c r="M6" s="21">
        <f t="shared" si="1"/>
        <v>0.15010000268618268</v>
      </c>
      <c r="N6" s="21">
        <f t="shared" si="2"/>
        <v>0.24446667234102884</v>
      </c>
      <c r="O6" s="21">
        <f t="shared" si="4"/>
        <v>8.1757713814588684E-2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6"/>
  <sheetViews>
    <sheetView tabSelected="1" zoomScale="130" zoomScaleNormal="130" workbookViewId="0">
      <selection activeCell="B2" sqref="B2:H6"/>
    </sheetView>
  </sheetViews>
  <sheetFormatPr defaultRowHeight="15" x14ac:dyDescent="0.25"/>
  <cols>
    <col min="2" max="2" width="26" customWidth="1"/>
  </cols>
  <sheetData>
    <row r="1" spans="2:8" ht="15.75" thickBot="1" x14ac:dyDescent="0.3"/>
    <row r="2" spans="2:8" ht="15.75" thickBot="1" x14ac:dyDescent="0.3">
      <c r="B2" s="22" t="s">
        <v>16</v>
      </c>
      <c r="C2" s="24" t="s">
        <v>8</v>
      </c>
      <c r="D2" s="25"/>
      <c r="E2" s="26" t="s">
        <v>9</v>
      </c>
      <c r="F2" s="27"/>
      <c r="G2" s="28" t="s">
        <v>10</v>
      </c>
      <c r="H2" s="29"/>
    </row>
    <row r="3" spans="2:8" ht="15.75" thickBot="1" x14ac:dyDescent="0.3">
      <c r="B3" s="23"/>
      <c r="C3" s="1" t="s">
        <v>0</v>
      </c>
      <c r="D3" s="2" t="s">
        <v>11</v>
      </c>
      <c r="E3" s="3" t="s">
        <v>0</v>
      </c>
      <c r="F3" s="4" t="s">
        <v>11</v>
      </c>
      <c r="G3" s="5" t="s">
        <v>0</v>
      </c>
      <c r="H3" s="6" t="s">
        <v>11</v>
      </c>
    </row>
    <row r="4" spans="2:8" x14ac:dyDescent="0.25">
      <c r="B4" s="7" t="s">
        <v>1</v>
      </c>
      <c r="C4" s="8">
        <v>0.36460000276565552</v>
      </c>
      <c r="D4" s="9">
        <v>4.5478467341646574E-2</v>
      </c>
      <c r="E4" s="10">
        <v>0.65823334703842795</v>
      </c>
      <c r="F4" s="11">
        <v>0.18304486500851397</v>
      </c>
      <c r="G4" s="12">
        <v>0.86216667791207635</v>
      </c>
      <c r="H4" s="13">
        <v>0.16832436119528998</v>
      </c>
    </row>
    <row r="5" spans="2:8" x14ac:dyDescent="0.25">
      <c r="B5" s="14" t="s">
        <v>17</v>
      </c>
      <c r="C5" s="15">
        <v>0.28056666254997253</v>
      </c>
      <c r="D5" s="16">
        <v>4.1408012144890829E-2</v>
      </c>
      <c r="E5" s="17">
        <v>0.31283334145943326</v>
      </c>
      <c r="F5" s="18">
        <v>0.12782116954533487</v>
      </c>
      <c r="G5" s="19">
        <v>0.27466667195161182</v>
      </c>
      <c r="H5" s="20">
        <v>7.2083377415953914E-2</v>
      </c>
    </row>
    <row r="6" spans="2:8" x14ac:dyDescent="0.25">
      <c r="B6" s="14" t="s">
        <v>18</v>
      </c>
      <c r="C6" s="15">
        <v>0.24446667234102884</v>
      </c>
      <c r="D6" s="16">
        <v>8.1757713814588684E-2</v>
      </c>
      <c r="E6" s="17">
        <v>0.34546665598948795</v>
      </c>
      <c r="F6" s="18">
        <v>5.9794173121810422E-2</v>
      </c>
      <c r="G6" s="19">
        <v>0.10050000250339507</v>
      </c>
      <c r="H6" s="20">
        <v>4.5776303898706336E-2</v>
      </c>
    </row>
  </sheetData>
  <mergeCells count="4">
    <mergeCell ref="B2:B3"/>
    <mergeCell ref="C2:D2"/>
    <mergeCell ref="E2:F2"/>
    <mergeCell ref="G2:H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FIBRONEKTIN</vt:lpstr>
      <vt:lpstr>LAMININ</vt:lpstr>
      <vt:lpstr>KOLAGEN</vt:lpstr>
      <vt:lpstr>Graf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Katarina Butorac</dc:creator>
  <cp:lastModifiedBy>Korisnik</cp:lastModifiedBy>
  <dcterms:created xsi:type="dcterms:W3CDTF">2022-06-03T15:27:37Z</dcterms:created>
  <dcterms:modified xsi:type="dcterms:W3CDTF">2022-06-10T12:24:00Z</dcterms:modified>
</cp:coreProperties>
</file>